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/>
  <mc:AlternateContent xmlns:mc="http://schemas.openxmlformats.org/markup-compatibility/2006">
    <mc:Choice Requires="x15">
      <x15ac:absPath xmlns:x15ac="http://schemas.microsoft.com/office/spreadsheetml/2010/11/ac" url="/Users/cwright/Desktop/CGS GUST/"/>
    </mc:Choice>
  </mc:AlternateContent>
  <bookViews>
    <workbookView xWindow="120" yWindow="460" windowWidth="15480" windowHeight="16220" activeTab="2"/>
  </bookViews>
  <sheets>
    <sheet name="Raw Data" sheetId="1" r:id="rId1"/>
    <sheet name="S6735" sheetId="3" r:id="rId2"/>
    <sheet name="S3739" sheetId="4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D8" i="4"/>
  <c r="D7" i="4"/>
  <c r="D6" i="4"/>
  <c r="D5" i="4"/>
  <c r="D4" i="4"/>
  <c r="D3" i="4"/>
  <c r="D2" i="4"/>
  <c r="E8" i="3"/>
  <c r="E7" i="3"/>
  <c r="E6" i="3"/>
  <c r="E5" i="3"/>
  <c r="E4" i="3"/>
  <c r="E3" i="3"/>
  <c r="E2" i="3"/>
  <c r="D8" i="3"/>
  <c r="D7" i="3"/>
  <c r="D6" i="3"/>
  <c r="D5" i="3"/>
  <c r="D4" i="3"/>
  <c r="D3" i="3"/>
  <c r="D2" i="3"/>
  <c r="L5" i="1"/>
  <c r="H5" i="1"/>
  <c r="T5" i="1"/>
  <c r="P5" i="1"/>
  <c r="U5" i="1"/>
  <c r="V5" i="1"/>
  <c r="L6" i="1"/>
  <c r="H6" i="1"/>
  <c r="T6" i="1"/>
  <c r="P6" i="1"/>
  <c r="U6" i="1"/>
  <c r="V6" i="1"/>
  <c r="L7" i="1"/>
  <c r="H7" i="1"/>
  <c r="T7" i="1"/>
  <c r="P7" i="1"/>
  <c r="U7" i="1"/>
  <c r="V7" i="1"/>
  <c r="L8" i="1"/>
  <c r="H8" i="1"/>
  <c r="T8" i="1"/>
  <c r="P8" i="1"/>
  <c r="U8" i="1"/>
  <c r="V8" i="1"/>
  <c r="L9" i="1"/>
  <c r="H9" i="1"/>
  <c r="T9" i="1"/>
  <c r="P9" i="1"/>
  <c r="U9" i="1"/>
  <c r="V9" i="1"/>
  <c r="L10" i="1"/>
  <c r="H10" i="1"/>
  <c r="T10" i="1"/>
  <c r="P10" i="1"/>
  <c r="U10" i="1"/>
  <c r="V10" i="1"/>
  <c r="L11" i="1"/>
  <c r="H11" i="1"/>
  <c r="T11" i="1"/>
  <c r="P11" i="1"/>
  <c r="U11" i="1"/>
  <c r="V11" i="1"/>
  <c r="L12" i="1"/>
  <c r="H12" i="1"/>
  <c r="T12" i="1"/>
  <c r="P12" i="1"/>
  <c r="U12" i="1"/>
  <c r="V12" i="1"/>
  <c r="L13" i="1"/>
  <c r="H13" i="1"/>
  <c r="T13" i="1"/>
  <c r="P13" i="1"/>
  <c r="U13" i="1"/>
  <c r="V13" i="1"/>
  <c r="L14" i="1"/>
  <c r="H14" i="1"/>
  <c r="T14" i="1"/>
  <c r="P14" i="1"/>
  <c r="U14" i="1"/>
  <c r="V14" i="1"/>
  <c r="L15" i="1"/>
  <c r="H15" i="1"/>
  <c r="T15" i="1"/>
  <c r="P15" i="1"/>
  <c r="U15" i="1"/>
  <c r="V15" i="1"/>
  <c r="L16" i="1"/>
  <c r="H16" i="1"/>
  <c r="T16" i="1"/>
  <c r="P16" i="1"/>
  <c r="U16" i="1"/>
  <c r="V16" i="1"/>
  <c r="L17" i="1"/>
  <c r="H17" i="1"/>
  <c r="T17" i="1"/>
  <c r="P17" i="1"/>
  <c r="U17" i="1"/>
  <c r="V17" i="1"/>
  <c r="L18" i="1"/>
  <c r="H18" i="1"/>
  <c r="T18" i="1"/>
  <c r="P18" i="1"/>
  <c r="U18" i="1"/>
  <c r="V18" i="1"/>
  <c r="L19" i="1"/>
  <c r="H19" i="1"/>
  <c r="T19" i="1"/>
  <c r="P19" i="1"/>
  <c r="U19" i="1"/>
  <c r="V19" i="1"/>
  <c r="L20" i="1"/>
  <c r="H20" i="1"/>
  <c r="T20" i="1"/>
  <c r="P20" i="1"/>
  <c r="U20" i="1"/>
  <c r="V20" i="1"/>
  <c r="L21" i="1"/>
  <c r="H21" i="1"/>
  <c r="T21" i="1"/>
  <c r="P21" i="1"/>
  <c r="U21" i="1"/>
  <c r="V21" i="1"/>
  <c r="L22" i="1"/>
  <c r="H22" i="1"/>
  <c r="T22" i="1"/>
  <c r="P22" i="1"/>
  <c r="U22" i="1"/>
  <c r="V22" i="1"/>
  <c r="L23" i="1"/>
  <c r="H23" i="1"/>
  <c r="T23" i="1"/>
  <c r="P23" i="1"/>
  <c r="U23" i="1"/>
  <c r="V23" i="1"/>
  <c r="L24" i="1"/>
  <c r="H24" i="1"/>
  <c r="T24" i="1"/>
  <c r="P24" i="1"/>
  <c r="U24" i="1"/>
  <c r="V24" i="1"/>
  <c r="L25" i="1"/>
  <c r="H25" i="1"/>
  <c r="T25" i="1"/>
  <c r="P25" i="1"/>
  <c r="U25" i="1"/>
  <c r="V25" i="1"/>
  <c r="L26" i="1"/>
  <c r="H26" i="1"/>
  <c r="T26" i="1"/>
  <c r="P26" i="1"/>
  <c r="U26" i="1"/>
  <c r="V26" i="1"/>
  <c r="L27" i="1"/>
  <c r="H27" i="1"/>
  <c r="T27" i="1"/>
  <c r="P27" i="1"/>
  <c r="U27" i="1"/>
  <c r="V27" i="1"/>
  <c r="L28" i="1"/>
  <c r="H28" i="1"/>
  <c r="T28" i="1"/>
  <c r="P28" i="1"/>
  <c r="U28" i="1"/>
  <c r="V28" i="1"/>
  <c r="L29" i="1"/>
  <c r="H29" i="1"/>
  <c r="T29" i="1"/>
  <c r="P29" i="1"/>
  <c r="U29" i="1"/>
  <c r="V29" i="1"/>
  <c r="L30" i="1"/>
  <c r="H30" i="1"/>
  <c r="T30" i="1"/>
  <c r="P30" i="1"/>
  <c r="U30" i="1"/>
  <c r="V30" i="1"/>
  <c r="L31" i="1"/>
  <c r="H31" i="1"/>
  <c r="T31" i="1"/>
  <c r="P31" i="1"/>
  <c r="U31" i="1"/>
  <c r="V31" i="1"/>
  <c r="L32" i="1"/>
  <c r="H32" i="1"/>
  <c r="T32" i="1"/>
  <c r="P32" i="1"/>
  <c r="U32" i="1"/>
  <c r="V32" i="1"/>
  <c r="L33" i="1"/>
  <c r="H33" i="1"/>
  <c r="T33" i="1"/>
  <c r="P33" i="1"/>
  <c r="U33" i="1"/>
  <c r="V33" i="1"/>
  <c r="L34" i="1"/>
  <c r="H34" i="1"/>
  <c r="T34" i="1"/>
  <c r="P34" i="1"/>
  <c r="U34" i="1"/>
  <c r="V34" i="1"/>
  <c r="L4" i="1"/>
  <c r="H4" i="1"/>
  <c r="T4" i="1"/>
  <c r="P4" i="1"/>
  <c r="U4" i="1"/>
  <c r="V4" i="1"/>
  <c r="Q5" i="1"/>
  <c r="R5" i="1"/>
  <c r="S5" i="1"/>
  <c r="Q6" i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Q16" i="1"/>
  <c r="R16" i="1"/>
  <c r="S16" i="1"/>
  <c r="Q17" i="1"/>
  <c r="R17" i="1"/>
  <c r="S17" i="1"/>
  <c r="Q18" i="1"/>
  <c r="R18" i="1"/>
  <c r="S18" i="1"/>
  <c r="Q19" i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28" i="1"/>
  <c r="R28" i="1"/>
  <c r="S28" i="1"/>
  <c r="Q29" i="1"/>
  <c r="R29" i="1"/>
  <c r="S29" i="1"/>
  <c r="Q30" i="1"/>
  <c r="R30" i="1"/>
  <c r="S30" i="1"/>
  <c r="Q31" i="1"/>
  <c r="R31" i="1"/>
  <c r="S31" i="1"/>
  <c r="Q32" i="1"/>
  <c r="R32" i="1"/>
  <c r="S32" i="1"/>
  <c r="Q33" i="1"/>
  <c r="R33" i="1"/>
  <c r="S33" i="1"/>
  <c r="Q34" i="1"/>
  <c r="R34" i="1"/>
  <c r="S34" i="1"/>
  <c r="Q4" i="1"/>
  <c r="R4" i="1"/>
  <c r="S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4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4" i="1"/>
</calcChain>
</file>

<file path=xl/sharedStrings.xml><?xml version="1.0" encoding="utf-8"?>
<sst xmlns="http://schemas.openxmlformats.org/spreadsheetml/2006/main" count="134" uniqueCount="101">
  <si>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</si>
  <si>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</si>
  <si>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</si>
  <si>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</si>
  <si>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</si>
  <si>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</si>
  <si>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</si>
  <si>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</si>
  <si>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</si>
  <si>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</si>
  <si>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</si>
  <si>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</si>
  <si>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</si>
  <si>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</si>
  <si>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</si>
  <si>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</si>
  <si>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</si>
  <si>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</si>
  <si>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</si>
  <si>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</si>
  <si>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</si>
  <si>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</si>
  <si>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</si>
  <si>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</si>
  <si>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</si>
  <si>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</si>
  <si>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</si>
  <si>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</si>
  <si>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18AD006</t>
  </si>
  <si>
    <t>18AD007</t>
  </si>
  <si>
    <t>18AD008</t>
  </si>
  <si>
    <t>18AD009</t>
  </si>
  <si>
    <t>18AD010</t>
  </si>
  <si>
    <t>18AD011</t>
  </si>
  <si>
    <t>18AD012</t>
  </si>
  <si>
    <t>18AD013</t>
  </si>
  <si>
    <t>18AD014</t>
  </si>
  <si>
    <t>18AD015</t>
  </si>
  <si>
    <t>18AD016</t>
  </si>
  <si>
    <t>18AD017</t>
  </si>
  <si>
    <t>18AD018</t>
  </si>
  <si>
    <t>18AD019</t>
  </si>
  <si>
    <t>18AD020</t>
  </si>
  <si>
    <t>18AD021</t>
  </si>
  <si>
    <t>18AD022</t>
  </si>
  <si>
    <t>18AD023</t>
  </si>
  <si>
    <t>18AD024</t>
  </si>
  <si>
    <t>18AD025</t>
  </si>
  <si>
    <t>18AE001</t>
  </si>
  <si>
    <t>18AE002</t>
  </si>
  <si>
    <t>18AE003</t>
  </si>
  <si>
    <t>18AE004</t>
  </si>
  <si>
    <t>18AE005</t>
  </si>
  <si>
    <t>18AE006</t>
  </si>
  <si>
    <t>18AE007</t>
  </si>
  <si>
    <t>18AE008</t>
  </si>
  <si>
    <t>18AE009</t>
  </si>
  <si>
    <t>18AE010</t>
  </si>
  <si>
    <t>18AE011</t>
  </si>
  <si>
    <t>Dry Wt 1</t>
  </si>
  <si>
    <t>A1</t>
  </si>
  <si>
    <t>B1</t>
  </si>
  <si>
    <t>A2</t>
  </si>
  <si>
    <t>B2</t>
  </si>
  <si>
    <t>A3+A4</t>
  </si>
  <si>
    <t>B3+B4</t>
  </si>
  <si>
    <t>A5</t>
  </si>
  <si>
    <t>B5+B6</t>
  </si>
  <si>
    <t>A6</t>
  </si>
  <si>
    <t>A7</t>
  </si>
  <si>
    <t>B7</t>
  </si>
  <si>
    <t>A8</t>
  </si>
  <si>
    <t>B8</t>
  </si>
  <si>
    <t>B9</t>
  </si>
  <si>
    <t>A9</t>
  </si>
  <si>
    <t>B10</t>
  </si>
  <si>
    <t>A10</t>
  </si>
  <si>
    <t>A11</t>
  </si>
  <si>
    <t>B11</t>
  </si>
  <si>
    <t>B12</t>
  </si>
  <si>
    <t>A12</t>
  </si>
  <si>
    <t>B13</t>
  </si>
  <si>
    <t>A13</t>
  </si>
  <si>
    <t>A14</t>
  </si>
  <si>
    <t>B14</t>
  </si>
  <si>
    <t>A15</t>
  </si>
  <si>
    <t>B15</t>
  </si>
  <si>
    <t>B16</t>
  </si>
  <si>
    <t>A16</t>
  </si>
  <si>
    <t>B17</t>
  </si>
  <si>
    <t>A17</t>
  </si>
  <si>
    <t>A3/A4</t>
  </si>
  <si>
    <t>A5/A6</t>
  </si>
  <si>
    <t>A7/A8/A9</t>
  </si>
  <si>
    <t>A10/A11/A12/A13</t>
  </si>
  <si>
    <t>A14/A15/A16/A17</t>
  </si>
  <si>
    <t>B3/B4</t>
  </si>
  <si>
    <t>B5/B6</t>
  </si>
  <si>
    <t>B7/B8/B9</t>
  </si>
  <si>
    <t>B10/B11/B12/B13</t>
  </si>
  <si>
    <t>B14/B15/B16/B17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</si>
</sst>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workbookViewId="0">
      <pane xSplit="4" ySplit="3" topLeftCell="Q4" activePane="bottomRight" state="frozen"/>
      <selection pane="topRight" activeCell="E1" sqref="E1"/>
      <selection pane="bottomLeft" activeCell="A4" sqref="A4"/>
      <selection pane="bottomRight" activeCell="AL14" sqref="AL14"/>
    </sheetView>
  </sheetViews>
  <sheetFormatPr baseColWidth="10" defaultColWidth="8.83203125" defaultRowHeight="15" x14ac:dyDescent="0.2"/>
  <cols>
    <col min="1" max="1" width="11.83203125" customWidth="1"/>
    <col min="2" max="2" width="10.33203125" bestFit="1" customWidth="1"/>
    <col min="3" max="3" width="11.5" style="1" bestFit="1" customWidth="1"/>
    <col min="4" max="4" width="14" style="4" bestFit="1" customWidth="1"/>
    <col min="5" max="7" width="14" style="9" hidden="1" customWidth="1"/>
    <col min="8" max="8" width="16.5" style="4" hidden="1" customWidth="1"/>
    <col min="9" max="9" width="18" hidden="1" customWidth="1"/>
    <col min="10" max="10" width="10" hidden="1" customWidth="1"/>
    <col min="11" max="11" width="0" hidden="1" customWidth="1"/>
    <col min="12" max="12" width="0" style="4" hidden="1" customWidth="1"/>
    <col min="13" max="15" width="0" hidden="1" customWidth="1"/>
    <col min="16" max="16" width="0" style="4" hidden="1" customWidth="1"/>
    <col min="17" max="17" width="0" hidden="1" customWidth="1"/>
    <col min="18" max="18" width="12.5" hidden="1" customWidth="1"/>
    <col min="19" max="19" width="0" hidden="1" customWidth="1"/>
    <col min="20" max="20" width="14.83203125" bestFit="1" customWidth="1"/>
  </cols>
  <sheetData>
    <row r="1" spans="1:44" s="1" customFormat="1" x14ac:dyDescent="0.2">
      <c r="A1" s="5" t="s">
        <v>21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">
      <c r="A2" s="2" t="s">
        <v>19</v>
      </c>
      <c r="B2" s="2" t="s">
        <v>1</v>
      </c>
      <c r="C2" s="2" t="s">
        <v>15</v>
      </c>
      <c r="D2" s="3" t="s">
        <v>2</v>
      </c>
      <c r="E2" s="8" t="s">
        <v>59</v>
      </c>
      <c r="F2" s="2" t="s">
        <v>17</v>
      </c>
      <c r="G2" s="2" t="s">
        <v>18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20</v>
      </c>
      <c r="U2" s="15" t="s">
        <v>13</v>
      </c>
      <c r="V2" s="15" t="s">
        <v>14</v>
      </c>
    </row>
    <row r="3" spans="1:44" s="10" customFormat="1" x14ac:dyDescent="0.2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">
      <c r="A4" t="s">
        <v>28</v>
      </c>
      <c r="C4" s="1" t="s">
        <v>60</v>
      </c>
      <c r="D4" s="4">
        <v>940</v>
      </c>
      <c r="E4" s="17">
        <v>1.1767000000000001</v>
      </c>
      <c r="F4" s="17">
        <v>1.1769000000000001</v>
      </c>
      <c r="G4" s="1">
        <f t="shared" ref="G4" si="0">E4-F4</f>
        <v>-1.9999999999997797E-4</v>
      </c>
      <c r="H4" s="13">
        <f>AVERAGE(E4:F4)</f>
        <v>1.1768000000000001</v>
      </c>
      <c r="I4" s="12">
        <v>1.2921</v>
      </c>
      <c r="J4" s="14">
        <v>1.2921</v>
      </c>
      <c r="K4" s="14">
        <f>I4-J4</f>
        <v>0</v>
      </c>
      <c r="L4" s="13">
        <f>AVERAGE(I4:J4)</f>
        <v>1.2921</v>
      </c>
      <c r="M4" s="14">
        <v>1.2763</v>
      </c>
      <c r="N4" s="14">
        <v>1.2765</v>
      </c>
      <c r="O4" s="14">
        <f>M4-N4</f>
        <v>-1.9999999999997797E-4</v>
      </c>
      <c r="P4" s="13">
        <f>AVERAGE(M4:N4)</f>
        <v>1.2764</v>
      </c>
      <c r="Q4" s="14">
        <f>((L4-H4)*1000)/(D4/1000)</f>
        <v>122.65957446808507</v>
      </c>
      <c r="R4" s="14">
        <f>((P4-H4)*1000)/(D4/1000)</f>
        <v>105.95744680851055</v>
      </c>
      <c r="S4" s="14">
        <f>Q4-R4</f>
        <v>16.702127659574515</v>
      </c>
      <c r="T4" s="14">
        <f>L4-H4</f>
        <v>0.11529999999999996</v>
      </c>
      <c r="U4" s="14">
        <f>P4-H4</f>
        <v>9.9599999999999911E-2</v>
      </c>
      <c r="V4" s="14">
        <f>T4-U4</f>
        <v>1.5700000000000047E-2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">
      <c r="A5" t="s">
        <v>29</v>
      </c>
      <c r="C5" s="1" t="s">
        <v>61</v>
      </c>
      <c r="D5" s="4">
        <v>915</v>
      </c>
      <c r="E5" s="17">
        <v>1.1762999999999999</v>
      </c>
      <c r="F5" s="17">
        <v>1.1768000000000001</v>
      </c>
      <c r="G5" s="1">
        <f>E5-F5</f>
        <v>-5.0000000000016698E-4</v>
      </c>
      <c r="H5" s="13">
        <f t="shared" ref="H5:H34" si="1">AVERAGE(E5:F5)</f>
        <v>1.17655</v>
      </c>
      <c r="I5" s="12">
        <v>1.2652000000000001</v>
      </c>
      <c r="J5" s="14">
        <v>1.2647999999999999</v>
      </c>
      <c r="K5" s="14">
        <f t="shared" ref="K5:K34" si="2">I5-J5</f>
        <v>4.0000000000017799E-4</v>
      </c>
      <c r="L5" s="13">
        <f t="shared" ref="L5:L34" si="3">AVERAGE(I5:J5)</f>
        <v>1.2650000000000001</v>
      </c>
      <c r="M5" s="14">
        <v>1.2542</v>
      </c>
      <c r="N5" s="14">
        <v>1.2543</v>
      </c>
      <c r="O5" s="14">
        <f t="shared" ref="O5:O34" si="4">M5-N5</f>
        <v>-9.9999999999988987E-5</v>
      </c>
      <c r="P5" s="13">
        <f t="shared" ref="P5:P34" si="5">AVERAGE(M5:N5)</f>
        <v>1.2542499999999999</v>
      </c>
      <c r="Q5" s="14">
        <f t="shared" ref="Q5:Q34" si="6">((L5-H5)*1000)/(D5/1000)</f>
        <v>96.666666666666828</v>
      </c>
      <c r="R5" s="14">
        <f t="shared" ref="R5:R34" si="7">((P5-H5)*1000)/(D5/1000)</f>
        <v>84.918032786885107</v>
      </c>
      <c r="S5" s="14">
        <f t="shared" ref="S5:S34" si="8">Q5-R5</f>
        <v>11.748633879781721</v>
      </c>
      <c r="T5" s="14">
        <f t="shared" ref="T5:T34" si="9">L5-H5</f>
        <v>8.845000000000014E-2</v>
      </c>
      <c r="U5" s="14">
        <f t="shared" ref="U5:U34" si="10">P5-H5</f>
        <v>7.769999999999988E-2</v>
      </c>
      <c r="V5" s="14">
        <f t="shared" ref="V5:V34" si="11">T5-U5</f>
        <v>1.0750000000000259E-2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">
      <c r="A6" s="1" t="s">
        <v>30</v>
      </c>
      <c r="C6" s="1" t="s">
        <v>62</v>
      </c>
      <c r="D6" s="4">
        <v>1835</v>
      </c>
      <c r="E6" s="17">
        <v>1.1879999999999999</v>
      </c>
      <c r="F6" s="17">
        <v>1.1883999999999999</v>
      </c>
      <c r="G6" s="1">
        <f t="shared" ref="G6:G29" si="12">E6-F6</f>
        <v>-3.9999999999995595E-4</v>
      </c>
      <c r="H6" s="13">
        <f t="shared" si="1"/>
        <v>1.1881999999999999</v>
      </c>
      <c r="I6" s="12">
        <v>1.2508999999999999</v>
      </c>
      <c r="J6" s="14">
        <v>1.2507999999999999</v>
      </c>
      <c r="K6" s="14">
        <f t="shared" si="2"/>
        <v>9.9999999999988987E-5</v>
      </c>
      <c r="L6" s="13">
        <f t="shared" si="3"/>
        <v>1.2508499999999998</v>
      </c>
      <c r="M6" s="14">
        <v>1.2406999999999999</v>
      </c>
      <c r="N6" s="14">
        <v>1.2403999999999999</v>
      </c>
      <c r="O6" s="14">
        <f t="shared" si="4"/>
        <v>2.9999999999996696E-4</v>
      </c>
      <c r="P6" s="13">
        <f t="shared" si="5"/>
        <v>1.2405499999999998</v>
      </c>
      <c r="Q6" s="14">
        <f t="shared" si="6"/>
        <v>34.141689373296934</v>
      </c>
      <c r="R6" s="14">
        <f t="shared" si="7"/>
        <v>28.528610354223378</v>
      </c>
      <c r="S6" s="14">
        <f t="shared" si="8"/>
        <v>5.613079019073556</v>
      </c>
      <c r="T6" s="14">
        <f t="shared" si="9"/>
        <v>6.2649999999999872E-2</v>
      </c>
      <c r="U6" s="14">
        <f t="shared" si="10"/>
        <v>5.2349999999999897E-2</v>
      </c>
      <c r="V6" s="14">
        <f t="shared" si="11"/>
        <v>1.0299999999999976E-2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">
      <c r="A7" s="1" t="s">
        <v>31</v>
      </c>
      <c r="C7" s="1" t="s">
        <v>63</v>
      </c>
      <c r="D7" s="4">
        <v>1830</v>
      </c>
      <c r="E7" s="17">
        <v>1.1815</v>
      </c>
      <c r="F7" s="17">
        <v>1.1813</v>
      </c>
      <c r="G7" s="1">
        <f t="shared" si="12"/>
        <v>1.9999999999997797E-4</v>
      </c>
      <c r="H7" s="13">
        <f t="shared" si="1"/>
        <v>1.1814</v>
      </c>
      <c r="I7" s="12">
        <v>1.2153</v>
      </c>
      <c r="J7" s="14">
        <v>1.2151000000000001</v>
      </c>
      <c r="K7" s="14">
        <f t="shared" si="2"/>
        <v>1.9999999999997797E-4</v>
      </c>
      <c r="L7" s="13">
        <f t="shared" si="3"/>
        <v>1.2152000000000001</v>
      </c>
      <c r="M7" s="14">
        <v>1.2075</v>
      </c>
      <c r="N7" s="14">
        <v>1.2072000000000001</v>
      </c>
      <c r="O7" s="14">
        <f t="shared" si="4"/>
        <v>2.9999999999996696E-4</v>
      </c>
      <c r="P7" s="13">
        <f t="shared" si="5"/>
        <v>1.2073499999999999</v>
      </c>
      <c r="Q7" s="14">
        <f t="shared" si="6"/>
        <v>18.469945355191285</v>
      </c>
      <c r="R7" s="14">
        <f t="shared" si="7"/>
        <v>14.180327868852414</v>
      </c>
      <c r="S7" s="14">
        <f t="shared" si="8"/>
        <v>4.2896174863388712</v>
      </c>
      <c r="T7" s="14">
        <f t="shared" si="9"/>
        <v>3.3800000000000052E-2</v>
      </c>
      <c r="U7" s="14">
        <f t="shared" si="10"/>
        <v>2.5949999999999918E-2</v>
      </c>
      <c r="V7" s="14">
        <f t="shared" si="11"/>
        <v>7.8500000000001346E-3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">
      <c r="A8" s="1" t="s">
        <v>32</v>
      </c>
      <c r="C8" s="1" t="s">
        <v>64</v>
      </c>
      <c r="D8" s="4">
        <v>2635</v>
      </c>
      <c r="E8" s="17">
        <v>1.1880999999999999</v>
      </c>
      <c r="F8" s="17">
        <v>1.1882999999999999</v>
      </c>
      <c r="G8" s="1">
        <f t="shared" si="12"/>
        <v>-1.9999999999997797E-4</v>
      </c>
      <c r="H8" s="13">
        <f t="shared" si="1"/>
        <v>1.1881999999999999</v>
      </c>
      <c r="I8" s="12">
        <v>1.262</v>
      </c>
      <c r="J8" s="14">
        <v>1.2617</v>
      </c>
      <c r="K8" s="14">
        <f t="shared" si="2"/>
        <v>2.9999999999996696E-4</v>
      </c>
      <c r="L8" s="13">
        <f t="shared" si="3"/>
        <v>1.2618499999999999</v>
      </c>
      <c r="M8" s="14">
        <v>1.2503</v>
      </c>
      <c r="N8" s="14">
        <v>1.2499</v>
      </c>
      <c r="O8" s="14">
        <f t="shared" si="4"/>
        <v>3.9999999999995595E-4</v>
      </c>
      <c r="P8" s="13">
        <f t="shared" si="5"/>
        <v>1.2501</v>
      </c>
      <c r="Q8" s="14">
        <f t="shared" si="6"/>
        <v>27.95066413662239</v>
      </c>
      <c r="R8" s="14">
        <f t="shared" si="7"/>
        <v>23.491461100569285</v>
      </c>
      <c r="S8" s="14">
        <f t="shared" si="8"/>
        <v>4.4592030360531041</v>
      </c>
      <c r="T8" s="14">
        <f t="shared" si="9"/>
        <v>7.3649999999999993E-2</v>
      </c>
      <c r="U8" s="14">
        <f t="shared" si="10"/>
        <v>6.1900000000000066E-2</v>
      </c>
      <c r="V8" s="14">
        <f t="shared" si="11"/>
        <v>1.1749999999999927E-2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">
      <c r="A9" s="1" t="s">
        <v>33</v>
      </c>
      <c r="C9" s="1" t="s">
        <v>65</v>
      </c>
      <c r="D9" s="4">
        <v>2665</v>
      </c>
      <c r="E9" s="17">
        <v>1.1789000000000001</v>
      </c>
      <c r="F9" s="17">
        <v>1.1788000000000001</v>
      </c>
      <c r="G9" s="1">
        <f t="shared" si="12"/>
        <v>9.9999999999988987E-5</v>
      </c>
      <c r="H9" s="13">
        <f t="shared" si="1"/>
        <v>1.1788500000000002</v>
      </c>
      <c r="I9" s="12">
        <v>1.4650000000000001</v>
      </c>
      <c r="J9" s="14">
        <v>1.4645999999999999</v>
      </c>
      <c r="K9" s="14">
        <f t="shared" si="2"/>
        <v>4.0000000000017799E-4</v>
      </c>
      <c r="L9" s="13">
        <f t="shared" si="3"/>
        <v>1.4647999999999999</v>
      </c>
      <c r="M9" s="14">
        <v>1.4312</v>
      </c>
      <c r="N9" s="14">
        <v>1.4309000000000001</v>
      </c>
      <c r="O9" s="14">
        <f t="shared" si="4"/>
        <v>2.9999999999996696E-4</v>
      </c>
      <c r="P9" s="13">
        <f t="shared" si="5"/>
        <v>1.4310499999999999</v>
      </c>
      <c r="Q9" s="14">
        <f t="shared" si="6"/>
        <v>107.2983114446528</v>
      </c>
      <c r="R9" s="14">
        <f t="shared" si="7"/>
        <v>94.634146341463321</v>
      </c>
      <c r="S9" s="14">
        <f t="shared" si="8"/>
        <v>12.664165103189475</v>
      </c>
      <c r="T9" s="14">
        <f t="shared" si="9"/>
        <v>0.2859499999999997</v>
      </c>
      <c r="U9" s="14">
        <f t="shared" si="10"/>
        <v>0.25219999999999976</v>
      </c>
      <c r="V9" s="14">
        <f t="shared" si="11"/>
        <v>3.3749999999999947E-2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">
      <c r="A10" s="1" t="s">
        <v>34</v>
      </c>
      <c r="C10" s="1" t="s">
        <v>66</v>
      </c>
      <c r="D10" s="4">
        <v>1750</v>
      </c>
      <c r="E10" s="17">
        <v>1.1878</v>
      </c>
      <c r="F10" s="17">
        <v>1.1881999999999999</v>
      </c>
      <c r="G10" s="1">
        <f t="shared" si="12"/>
        <v>-3.9999999999995595E-4</v>
      </c>
      <c r="H10" s="13">
        <f t="shared" si="1"/>
        <v>1.1879999999999999</v>
      </c>
      <c r="I10" s="12">
        <v>1.3079000000000001</v>
      </c>
      <c r="J10" s="14">
        <v>1.3076000000000001</v>
      </c>
      <c r="K10" s="14">
        <f t="shared" si="2"/>
        <v>2.9999999999996696E-4</v>
      </c>
      <c r="L10" s="13">
        <f t="shared" si="3"/>
        <v>1.30775</v>
      </c>
      <c r="M10" s="14">
        <v>1.2921</v>
      </c>
      <c r="N10" s="14">
        <v>1.2916000000000001</v>
      </c>
      <c r="O10" s="14">
        <f t="shared" si="4"/>
        <v>4.9999999999994493E-4</v>
      </c>
      <c r="P10" s="13">
        <f t="shared" si="5"/>
        <v>1.2918500000000002</v>
      </c>
      <c r="Q10" s="14">
        <f t="shared" si="6"/>
        <v>68.428571428571445</v>
      </c>
      <c r="R10" s="14">
        <f t="shared" si="7"/>
        <v>59.34285714285727</v>
      </c>
      <c r="S10" s="14">
        <f t="shared" si="8"/>
        <v>9.0857142857141753</v>
      </c>
      <c r="T10" s="14">
        <f t="shared" si="9"/>
        <v>0.11975000000000002</v>
      </c>
      <c r="U10" s="14">
        <f t="shared" si="10"/>
        <v>0.10385000000000022</v>
      </c>
      <c r="V10" s="14">
        <f t="shared" si="11"/>
        <v>1.5899999999999803E-2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">
      <c r="A11" s="1" t="s">
        <v>35</v>
      </c>
      <c r="C11" s="1" t="s">
        <v>67</v>
      </c>
      <c r="D11" s="4">
        <v>3565</v>
      </c>
      <c r="E11" s="17">
        <v>1.1886000000000001</v>
      </c>
      <c r="F11" s="1">
        <v>1.1884999999999999</v>
      </c>
      <c r="G11" s="1">
        <f t="shared" si="12"/>
        <v>1.0000000000021103E-4</v>
      </c>
      <c r="H11" s="13">
        <f t="shared" si="1"/>
        <v>1.18855</v>
      </c>
      <c r="I11" s="12">
        <v>1.3587</v>
      </c>
      <c r="J11" s="14">
        <v>1.3584000000000001</v>
      </c>
      <c r="K11" s="14">
        <f t="shared" si="2"/>
        <v>2.9999999999996696E-4</v>
      </c>
      <c r="L11" s="13">
        <f t="shared" si="3"/>
        <v>1.3585500000000001</v>
      </c>
      <c r="M11" s="14">
        <v>1.3351</v>
      </c>
      <c r="N11" s="14">
        <v>1.335</v>
      </c>
      <c r="O11" s="14">
        <f t="shared" si="4"/>
        <v>9.9999999999988987E-5</v>
      </c>
      <c r="P11" s="13">
        <f t="shared" si="5"/>
        <v>1.3350499999999998</v>
      </c>
      <c r="Q11" s="14">
        <f t="shared" si="6"/>
        <v>47.68583450210383</v>
      </c>
      <c r="R11" s="14">
        <f t="shared" si="7"/>
        <v>41.09396914445999</v>
      </c>
      <c r="S11" s="14">
        <f t="shared" si="8"/>
        <v>6.5918653576438402</v>
      </c>
      <c r="T11" s="14">
        <f t="shared" si="9"/>
        <v>0.17000000000000015</v>
      </c>
      <c r="U11" s="14">
        <f t="shared" si="10"/>
        <v>0.14649999999999985</v>
      </c>
      <c r="V11" s="14">
        <f t="shared" si="11"/>
        <v>2.3500000000000298E-2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">
      <c r="A12" s="1" t="s">
        <v>36</v>
      </c>
      <c r="C12" s="1" t="s">
        <v>68</v>
      </c>
      <c r="D12" s="4">
        <v>1800</v>
      </c>
      <c r="E12" s="17">
        <v>1.1911</v>
      </c>
      <c r="F12" s="1">
        <v>1.1906000000000001</v>
      </c>
      <c r="G12" s="1">
        <f t="shared" si="12"/>
        <v>4.9999999999994493E-4</v>
      </c>
      <c r="H12" s="13">
        <f t="shared" si="1"/>
        <v>1.1908500000000002</v>
      </c>
      <c r="I12" s="12">
        <v>1.3184</v>
      </c>
      <c r="J12" s="14">
        <v>1.3183</v>
      </c>
      <c r="K12" s="14">
        <f t="shared" si="2"/>
        <v>9.9999999999988987E-5</v>
      </c>
      <c r="L12" s="13">
        <f t="shared" si="3"/>
        <v>1.3183500000000001</v>
      </c>
      <c r="M12" s="14">
        <v>1.3011999999999999</v>
      </c>
      <c r="N12" s="14">
        <v>1.3007</v>
      </c>
      <c r="O12" s="14">
        <f t="shared" si="4"/>
        <v>4.9999999999994493E-4</v>
      </c>
      <c r="P12" s="13">
        <f t="shared" si="5"/>
        <v>1.3009499999999998</v>
      </c>
      <c r="Q12" s="14">
        <f t="shared" si="6"/>
        <v>70.8333333333333</v>
      </c>
      <c r="R12" s="14">
        <f t="shared" si="7"/>
        <v>61.166666666666465</v>
      </c>
      <c r="S12" s="14">
        <f t="shared" si="8"/>
        <v>9.6666666666668348</v>
      </c>
      <c r="T12" s="14">
        <f t="shared" si="9"/>
        <v>0.12749999999999995</v>
      </c>
      <c r="U12" s="14">
        <f t="shared" si="10"/>
        <v>0.11009999999999964</v>
      </c>
      <c r="V12" s="14">
        <f t="shared" si="11"/>
        <v>1.7400000000000304E-2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">
      <c r="A13" s="1" t="s">
        <v>37</v>
      </c>
      <c r="C13" s="1" t="s">
        <v>69</v>
      </c>
      <c r="D13" s="4">
        <v>1005</v>
      </c>
      <c r="E13" s="17">
        <v>1.1838</v>
      </c>
      <c r="F13" s="1">
        <v>1.1833</v>
      </c>
      <c r="G13" s="1">
        <f t="shared" si="12"/>
        <v>4.9999999999994493E-4</v>
      </c>
      <c r="H13" s="13">
        <f t="shared" si="1"/>
        <v>1.1835499999999999</v>
      </c>
      <c r="I13" s="12">
        <v>1.3561000000000001</v>
      </c>
      <c r="J13" s="14">
        <v>1.3562000000000001</v>
      </c>
      <c r="K13" s="14">
        <f t="shared" si="2"/>
        <v>-9.9999999999988987E-5</v>
      </c>
      <c r="L13" s="13">
        <f t="shared" si="3"/>
        <v>1.35615</v>
      </c>
      <c r="M13" s="14">
        <v>1.3363</v>
      </c>
      <c r="N13" s="14">
        <v>1.3358000000000001</v>
      </c>
      <c r="O13" s="14">
        <f t="shared" si="4"/>
        <v>4.9999999999994493E-4</v>
      </c>
      <c r="P13" s="13">
        <f t="shared" si="5"/>
        <v>1.3360500000000002</v>
      </c>
      <c r="Q13" s="14">
        <f t="shared" si="6"/>
        <v>171.7412935323384</v>
      </c>
      <c r="R13" s="14">
        <f t="shared" si="7"/>
        <v>151.74129353233863</v>
      </c>
      <c r="S13" s="14">
        <f t="shared" si="8"/>
        <v>19.999999999999773</v>
      </c>
      <c r="T13" s="14">
        <f t="shared" si="9"/>
        <v>0.17260000000000009</v>
      </c>
      <c r="U13" s="14">
        <f t="shared" si="10"/>
        <v>0.1525000000000003</v>
      </c>
      <c r="V13" s="14">
        <f t="shared" si="11"/>
        <v>2.0099999999999785E-2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">
      <c r="A14" s="1" t="s">
        <v>38</v>
      </c>
      <c r="C14" s="1" t="s">
        <v>70</v>
      </c>
      <c r="D14" s="4">
        <v>1010</v>
      </c>
      <c r="E14" s="17">
        <v>1.1802999999999999</v>
      </c>
      <c r="F14" s="1">
        <v>1.1800999999999999</v>
      </c>
      <c r="G14" s="1">
        <f t="shared" si="12"/>
        <v>1.9999999999997797E-4</v>
      </c>
      <c r="H14" s="13">
        <f t="shared" si="1"/>
        <v>1.1801999999999999</v>
      </c>
      <c r="I14" s="12">
        <v>1.3158000000000001</v>
      </c>
      <c r="J14" s="14">
        <v>1.3160000000000001</v>
      </c>
      <c r="K14" s="14">
        <f t="shared" si="2"/>
        <v>-1.9999999999997797E-4</v>
      </c>
      <c r="L14" s="13">
        <f t="shared" si="3"/>
        <v>1.3159000000000001</v>
      </c>
      <c r="M14" s="14">
        <v>1.3006</v>
      </c>
      <c r="N14" s="14">
        <v>1.3006</v>
      </c>
      <c r="O14" s="14">
        <f t="shared" si="4"/>
        <v>0</v>
      </c>
      <c r="P14" s="13">
        <f t="shared" si="5"/>
        <v>1.3006</v>
      </c>
      <c r="Q14" s="14">
        <f t="shared" si="6"/>
        <v>134.35643564356451</v>
      </c>
      <c r="R14" s="14">
        <f t="shared" si="7"/>
        <v>119.20792079207926</v>
      </c>
      <c r="S14" s="14">
        <f t="shared" si="8"/>
        <v>15.148514851485245</v>
      </c>
      <c r="T14" s="14">
        <f t="shared" si="9"/>
        <v>0.13570000000000015</v>
      </c>
      <c r="U14" s="14">
        <f t="shared" si="10"/>
        <v>0.12040000000000006</v>
      </c>
      <c r="V14" s="14">
        <f t="shared" si="11"/>
        <v>1.5300000000000091E-2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">
      <c r="A15" s="1" t="s">
        <v>39</v>
      </c>
      <c r="C15" s="1" t="s">
        <v>72</v>
      </c>
      <c r="D15" s="4">
        <v>1470</v>
      </c>
      <c r="E15" s="17">
        <v>1.1796</v>
      </c>
      <c r="F15" s="1">
        <v>1.1793</v>
      </c>
      <c r="G15" s="1">
        <f t="shared" si="12"/>
        <v>2.9999999999996696E-4</v>
      </c>
      <c r="H15" s="13">
        <f t="shared" si="1"/>
        <v>1.1794500000000001</v>
      </c>
      <c r="I15" s="12">
        <v>1.3789</v>
      </c>
      <c r="J15" s="14">
        <v>1.3789</v>
      </c>
      <c r="K15" s="14">
        <f t="shared" si="2"/>
        <v>0</v>
      </c>
      <c r="L15" s="13">
        <f t="shared" si="3"/>
        <v>1.3789</v>
      </c>
      <c r="M15" s="14">
        <v>1.3562000000000001</v>
      </c>
      <c r="N15" s="14">
        <v>1.3561000000000001</v>
      </c>
      <c r="O15" s="14">
        <f t="shared" si="4"/>
        <v>9.9999999999988987E-5</v>
      </c>
      <c r="P15" s="13">
        <f t="shared" si="5"/>
        <v>1.35615</v>
      </c>
      <c r="Q15" s="14">
        <f t="shared" si="6"/>
        <v>135.68027210884347</v>
      </c>
      <c r="R15" s="14">
        <f t="shared" si="7"/>
        <v>120.20408163265296</v>
      </c>
      <c r="S15" s="14">
        <f t="shared" si="8"/>
        <v>15.47619047619051</v>
      </c>
      <c r="T15" s="14">
        <f t="shared" si="9"/>
        <v>0.19944999999999991</v>
      </c>
      <c r="U15" s="14">
        <f t="shared" si="10"/>
        <v>0.17669999999999986</v>
      </c>
      <c r="V15" s="14">
        <f t="shared" si="11"/>
        <v>2.2750000000000048E-2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">
      <c r="A16" s="1" t="s">
        <v>40</v>
      </c>
      <c r="C16" s="1" t="s">
        <v>71</v>
      </c>
      <c r="D16" s="4">
        <v>1480</v>
      </c>
      <c r="E16" s="17">
        <v>1.1707000000000001</v>
      </c>
      <c r="F16" s="1">
        <v>1.171</v>
      </c>
      <c r="G16" s="1">
        <f t="shared" si="12"/>
        <v>-2.9999999999996696E-4</v>
      </c>
      <c r="H16" s="13">
        <f t="shared" si="1"/>
        <v>1.1708500000000002</v>
      </c>
      <c r="I16" s="12">
        <v>1.3947000000000001</v>
      </c>
      <c r="J16" s="14">
        <v>1.3948</v>
      </c>
      <c r="K16" s="14">
        <f t="shared" si="2"/>
        <v>-9.9999999999988987E-5</v>
      </c>
      <c r="L16" s="13">
        <f t="shared" si="3"/>
        <v>1.3947500000000002</v>
      </c>
      <c r="M16" s="14">
        <v>1.3673999999999999</v>
      </c>
      <c r="N16" s="14">
        <v>1.3678999999999999</v>
      </c>
      <c r="O16" s="14">
        <f t="shared" si="4"/>
        <v>-4.9999999999994493E-4</v>
      </c>
      <c r="P16" s="13">
        <f t="shared" si="5"/>
        <v>1.3676499999999998</v>
      </c>
      <c r="Q16" s="14">
        <f t="shared" si="6"/>
        <v>151.28378378378378</v>
      </c>
      <c r="R16" s="14">
        <f t="shared" si="7"/>
        <v>132.97297297297274</v>
      </c>
      <c r="S16" s="14">
        <f t="shared" si="8"/>
        <v>18.310810810811034</v>
      </c>
      <c r="T16" s="14">
        <f t="shared" si="9"/>
        <v>0.22389999999999999</v>
      </c>
      <c r="U16" s="14">
        <f t="shared" si="10"/>
        <v>0.19679999999999964</v>
      </c>
      <c r="V16" s="14">
        <f t="shared" si="11"/>
        <v>2.7100000000000346E-2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">
      <c r="A17" s="1" t="s">
        <v>41</v>
      </c>
      <c r="C17" s="1" t="s">
        <v>73</v>
      </c>
      <c r="D17" s="4">
        <v>1685</v>
      </c>
      <c r="E17" s="17">
        <v>1.1767000000000001</v>
      </c>
      <c r="F17" s="1">
        <v>1.1769000000000001</v>
      </c>
      <c r="G17" s="1">
        <f t="shared" si="12"/>
        <v>-1.9999999999997797E-4</v>
      </c>
      <c r="H17" s="13">
        <f t="shared" si="1"/>
        <v>1.1768000000000001</v>
      </c>
      <c r="I17" s="12">
        <v>1.3665</v>
      </c>
      <c r="J17" s="14">
        <v>1.3663000000000001</v>
      </c>
      <c r="K17" s="14">
        <f t="shared" si="2"/>
        <v>1.9999999999997797E-4</v>
      </c>
      <c r="L17" s="13">
        <f t="shared" si="3"/>
        <v>1.3664000000000001</v>
      </c>
      <c r="M17" s="14">
        <v>1.3440000000000001</v>
      </c>
      <c r="N17" s="14">
        <v>1.3445</v>
      </c>
      <c r="O17" s="14">
        <f t="shared" si="4"/>
        <v>-4.9999999999994493E-4</v>
      </c>
      <c r="P17" s="13">
        <f t="shared" si="5"/>
        <v>1.3442500000000002</v>
      </c>
      <c r="Q17" s="14">
        <f t="shared" si="6"/>
        <v>112.52225519287833</v>
      </c>
      <c r="R17" s="14">
        <f t="shared" si="7"/>
        <v>99.376854599406585</v>
      </c>
      <c r="S17" s="14">
        <f t="shared" si="8"/>
        <v>13.145400593471749</v>
      </c>
      <c r="T17" s="14">
        <f t="shared" si="9"/>
        <v>0.18959999999999999</v>
      </c>
      <c r="U17" s="14">
        <f t="shared" si="10"/>
        <v>0.1674500000000001</v>
      </c>
      <c r="V17" s="14">
        <f t="shared" si="11"/>
        <v>2.2149999999999892E-2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">
      <c r="A18" s="1" t="s">
        <v>42</v>
      </c>
      <c r="C18" s="1" t="s">
        <v>74</v>
      </c>
      <c r="D18" s="4">
        <v>1690</v>
      </c>
      <c r="E18" s="17">
        <v>1.1713</v>
      </c>
      <c r="F18" s="1">
        <v>1.1711</v>
      </c>
      <c r="G18" s="1">
        <f t="shared" si="12"/>
        <v>1.9999999999997797E-4</v>
      </c>
      <c r="H18" s="13">
        <f t="shared" si="1"/>
        <v>1.1712</v>
      </c>
      <c r="I18" s="12">
        <v>1.3846000000000001</v>
      </c>
      <c r="J18" s="14">
        <v>1.3844000000000001</v>
      </c>
      <c r="K18" s="14">
        <f t="shared" si="2"/>
        <v>1.9999999999997797E-4</v>
      </c>
      <c r="L18" s="13">
        <f t="shared" si="3"/>
        <v>1.3845000000000001</v>
      </c>
      <c r="M18" s="14">
        <v>1.3599000000000001</v>
      </c>
      <c r="N18" s="14">
        <v>1.3601000000000001</v>
      </c>
      <c r="O18" s="14">
        <f t="shared" si="4"/>
        <v>-1.9999999999997797E-4</v>
      </c>
      <c r="P18" s="13">
        <f t="shared" si="5"/>
        <v>1.36</v>
      </c>
      <c r="Q18" s="14">
        <f t="shared" si="6"/>
        <v>126.21301775147931</v>
      </c>
      <c r="R18" s="14">
        <f t="shared" si="7"/>
        <v>111.71597633136099</v>
      </c>
      <c r="S18" s="14">
        <f t="shared" si="8"/>
        <v>14.497041420118322</v>
      </c>
      <c r="T18" s="14">
        <f t="shared" si="9"/>
        <v>0.21330000000000005</v>
      </c>
      <c r="U18" s="14">
        <f t="shared" si="10"/>
        <v>0.18880000000000008</v>
      </c>
      <c r="V18" s="14">
        <f t="shared" si="11"/>
        <v>2.4499999999999966E-2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">
      <c r="A19" s="1" t="s">
        <v>43</v>
      </c>
      <c r="C19" s="1" t="s">
        <v>75</v>
      </c>
      <c r="D19" s="4">
        <v>1145</v>
      </c>
      <c r="E19" s="17">
        <v>1.1825000000000001</v>
      </c>
      <c r="F19" s="1">
        <v>1.1822999999999999</v>
      </c>
      <c r="G19" s="1">
        <f t="shared" si="12"/>
        <v>2.0000000000020002E-4</v>
      </c>
      <c r="H19" s="13">
        <f t="shared" si="1"/>
        <v>1.1823999999999999</v>
      </c>
      <c r="I19" s="12">
        <v>1.4160999999999999</v>
      </c>
      <c r="J19" s="14">
        <v>1.4156</v>
      </c>
      <c r="K19" s="14">
        <f t="shared" si="2"/>
        <v>4.9999999999994493E-4</v>
      </c>
      <c r="L19" s="13">
        <f t="shared" si="3"/>
        <v>1.4158499999999998</v>
      </c>
      <c r="M19" s="14">
        <v>1.3894</v>
      </c>
      <c r="N19" s="14">
        <v>1.3894</v>
      </c>
      <c r="O19" s="14">
        <f t="shared" si="4"/>
        <v>0</v>
      </c>
      <c r="P19" s="13">
        <f t="shared" si="5"/>
        <v>1.3894</v>
      </c>
      <c r="Q19" s="14">
        <f t="shared" si="6"/>
        <v>203.886462882096</v>
      </c>
      <c r="R19" s="14">
        <f t="shared" si="7"/>
        <v>180.78602620087344</v>
      </c>
      <c r="S19" s="14">
        <f t="shared" si="8"/>
        <v>23.100436681222561</v>
      </c>
      <c r="T19" s="14">
        <f t="shared" si="9"/>
        <v>0.23344999999999994</v>
      </c>
      <c r="U19" s="14">
        <f t="shared" si="10"/>
        <v>0.20700000000000007</v>
      </c>
      <c r="V19" s="14">
        <f t="shared" si="11"/>
        <v>2.6449999999999863E-2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">
      <c r="A20" s="1" t="s">
        <v>44</v>
      </c>
      <c r="C20" s="1" t="s">
        <v>76</v>
      </c>
      <c r="D20" s="4">
        <v>1145</v>
      </c>
      <c r="E20" s="17">
        <v>1.1781999999999999</v>
      </c>
      <c r="F20" s="1">
        <v>1.1786000000000001</v>
      </c>
      <c r="G20" s="1">
        <f t="shared" si="12"/>
        <v>-4.0000000000017799E-4</v>
      </c>
      <c r="H20" s="13">
        <f t="shared" si="1"/>
        <v>1.1783999999999999</v>
      </c>
      <c r="I20" s="12">
        <v>1.587</v>
      </c>
      <c r="J20" s="14">
        <v>1.5867</v>
      </c>
      <c r="K20" s="14">
        <f t="shared" si="2"/>
        <v>2.9999999999996696E-4</v>
      </c>
      <c r="L20" s="13">
        <f t="shared" si="3"/>
        <v>1.5868500000000001</v>
      </c>
      <c r="M20" s="14">
        <v>1.5491999999999999</v>
      </c>
      <c r="N20" s="14">
        <v>1.5495000000000001</v>
      </c>
      <c r="O20" s="14">
        <f t="shared" si="4"/>
        <v>-3.00000000000189E-4</v>
      </c>
      <c r="P20" s="13">
        <f t="shared" si="5"/>
        <v>1.54935</v>
      </c>
      <c r="Q20" s="14">
        <f t="shared" si="6"/>
        <v>356.72489082969452</v>
      </c>
      <c r="R20" s="14">
        <f t="shared" si="7"/>
        <v>323.97379912663763</v>
      </c>
      <c r="S20" s="14">
        <f t="shared" si="8"/>
        <v>32.751091703056886</v>
      </c>
      <c r="T20" s="14">
        <f t="shared" si="9"/>
        <v>0.4084500000000002</v>
      </c>
      <c r="U20" s="14">
        <f t="shared" si="10"/>
        <v>0.37095000000000011</v>
      </c>
      <c r="V20" s="14">
        <f t="shared" si="11"/>
        <v>3.7500000000000089E-2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">
      <c r="A21" s="1" t="s">
        <v>45</v>
      </c>
      <c r="C21" s="1" t="s">
        <v>77</v>
      </c>
      <c r="D21" s="4">
        <v>1175</v>
      </c>
      <c r="E21" s="17">
        <v>1.1888000000000001</v>
      </c>
      <c r="F21" s="1">
        <v>1.1884999999999999</v>
      </c>
      <c r="G21" s="1">
        <f t="shared" si="12"/>
        <v>3.00000000000189E-4</v>
      </c>
      <c r="H21" s="13">
        <f t="shared" si="1"/>
        <v>1.18865</v>
      </c>
      <c r="I21" s="12">
        <v>1.4836</v>
      </c>
      <c r="J21" s="14">
        <v>1.4834000000000001</v>
      </c>
      <c r="K21" s="14">
        <f t="shared" si="2"/>
        <v>1.9999999999997797E-4</v>
      </c>
      <c r="L21" s="13">
        <f t="shared" si="3"/>
        <v>1.4835</v>
      </c>
      <c r="M21" s="14">
        <v>1.4570000000000001</v>
      </c>
      <c r="N21" s="14">
        <v>1.4571000000000001</v>
      </c>
      <c r="O21" s="14">
        <f t="shared" si="4"/>
        <v>-9.9999999999988987E-5</v>
      </c>
      <c r="P21" s="13">
        <f t="shared" si="5"/>
        <v>1.4570500000000002</v>
      </c>
      <c r="Q21" s="14">
        <f t="shared" si="6"/>
        <v>250.93617021276603</v>
      </c>
      <c r="R21" s="14">
        <f t="shared" si="7"/>
        <v>228.42553191489378</v>
      </c>
      <c r="S21" s="14">
        <f t="shared" si="8"/>
        <v>22.510638297872248</v>
      </c>
      <c r="T21" s="14">
        <f t="shared" si="9"/>
        <v>0.29485000000000006</v>
      </c>
      <c r="U21" s="14">
        <f t="shared" si="10"/>
        <v>0.26840000000000019</v>
      </c>
      <c r="V21" s="14">
        <f t="shared" si="11"/>
        <v>2.6449999999999863E-2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">
      <c r="A22" s="1" t="s">
        <v>46</v>
      </c>
      <c r="C22" s="1" t="s">
        <v>78</v>
      </c>
      <c r="D22" s="4">
        <v>1180</v>
      </c>
      <c r="E22" s="17">
        <v>1.1825000000000001</v>
      </c>
      <c r="F22" s="1">
        <v>1.1820999999999999</v>
      </c>
      <c r="G22" s="1">
        <f t="shared" si="12"/>
        <v>4.0000000000017799E-4</v>
      </c>
      <c r="H22" s="13">
        <f t="shared" si="1"/>
        <v>1.1823000000000001</v>
      </c>
      <c r="I22" s="12">
        <v>1.4036</v>
      </c>
      <c r="J22" s="14">
        <v>1.4034</v>
      </c>
      <c r="K22" s="14">
        <f t="shared" si="2"/>
        <v>1.9999999999997797E-4</v>
      </c>
      <c r="L22" s="13">
        <f t="shared" si="3"/>
        <v>1.4035</v>
      </c>
      <c r="M22" s="14">
        <v>1.3794</v>
      </c>
      <c r="N22" s="14">
        <v>1.3791</v>
      </c>
      <c r="O22" s="14">
        <f t="shared" si="4"/>
        <v>2.9999999999996696E-4</v>
      </c>
      <c r="P22" s="13">
        <f t="shared" si="5"/>
        <v>1.3792499999999999</v>
      </c>
      <c r="Q22" s="14">
        <f t="shared" si="6"/>
        <v>187.45762711864396</v>
      </c>
      <c r="R22" s="14">
        <f t="shared" si="7"/>
        <v>166.90677966101674</v>
      </c>
      <c r="S22" s="14">
        <f t="shared" si="8"/>
        <v>20.550847457627214</v>
      </c>
      <c r="T22" s="14">
        <f t="shared" si="9"/>
        <v>0.22119999999999984</v>
      </c>
      <c r="U22" s="14">
        <f t="shared" si="10"/>
        <v>0.19694999999999974</v>
      </c>
      <c r="V22" s="14">
        <f t="shared" si="11"/>
        <v>2.4250000000000105E-2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">
      <c r="A23" s="1" t="s">
        <v>47</v>
      </c>
      <c r="C23" s="1" t="s">
        <v>79</v>
      </c>
      <c r="D23" s="4">
        <v>1170</v>
      </c>
      <c r="E23" s="17">
        <v>1.1874</v>
      </c>
      <c r="F23" s="1">
        <v>1.1875</v>
      </c>
      <c r="G23" s="1">
        <f t="shared" si="12"/>
        <v>-9.9999999999988987E-5</v>
      </c>
      <c r="H23" s="13">
        <f t="shared" si="1"/>
        <v>1.1874500000000001</v>
      </c>
      <c r="I23" s="12">
        <v>1.3275999999999999</v>
      </c>
      <c r="J23" s="14">
        <v>1.3275999999999999</v>
      </c>
      <c r="K23" s="14">
        <f t="shared" si="2"/>
        <v>0</v>
      </c>
      <c r="L23" s="13">
        <f t="shared" si="3"/>
        <v>1.3275999999999999</v>
      </c>
      <c r="M23" s="14">
        <v>1.3109</v>
      </c>
      <c r="N23" s="14">
        <v>1.3104</v>
      </c>
      <c r="O23" s="14">
        <f t="shared" si="4"/>
        <v>4.9999999999994493E-4</v>
      </c>
      <c r="P23" s="13">
        <f t="shared" si="5"/>
        <v>1.3106499999999999</v>
      </c>
      <c r="Q23" s="14">
        <f t="shared" si="6"/>
        <v>119.7863247863246</v>
      </c>
      <c r="R23" s="14">
        <f t="shared" si="7"/>
        <v>105.2991452991451</v>
      </c>
      <c r="S23" s="14">
        <f t="shared" si="8"/>
        <v>14.487179487179503</v>
      </c>
      <c r="T23" s="14">
        <f t="shared" si="9"/>
        <v>0.14014999999999977</v>
      </c>
      <c r="U23" s="14">
        <f t="shared" si="10"/>
        <v>0.12319999999999975</v>
      </c>
      <c r="V23" s="14">
        <f t="shared" si="11"/>
        <v>1.6950000000000021E-2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">
      <c r="A24" t="s">
        <v>48</v>
      </c>
      <c r="C24" s="1" t="s">
        <v>80</v>
      </c>
      <c r="D24" s="4">
        <v>1170</v>
      </c>
      <c r="E24" s="17">
        <v>1.1783999999999999</v>
      </c>
      <c r="F24" s="17">
        <v>1.1781999999999999</v>
      </c>
      <c r="G24" s="17">
        <f t="shared" si="12"/>
        <v>1.9999999999997797E-4</v>
      </c>
      <c r="H24" s="13">
        <f t="shared" si="1"/>
        <v>1.1782999999999999</v>
      </c>
      <c r="I24" s="12">
        <v>1.4031</v>
      </c>
      <c r="J24" s="14">
        <v>1.403</v>
      </c>
      <c r="K24" s="14">
        <f t="shared" si="2"/>
        <v>9.9999999999988987E-5</v>
      </c>
      <c r="L24" s="13">
        <f t="shared" si="3"/>
        <v>1.4030499999999999</v>
      </c>
      <c r="M24" s="14">
        <v>1.3842000000000001</v>
      </c>
      <c r="N24" s="14">
        <v>1.3838999999999999</v>
      </c>
      <c r="O24" s="14">
        <f t="shared" si="4"/>
        <v>3.00000000000189E-4</v>
      </c>
      <c r="P24" s="13">
        <f t="shared" si="5"/>
        <v>1.38405</v>
      </c>
      <c r="Q24" s="14">
        <f t="shared" si="6"/>
        <v>192.09401709401712</v>
      </c>
      <c r="R24" s="14">
        <f t="shared" si="7"/>
        <v>175.85470085470095</v>
      </c>
      <c r="S24" s="14">
        <f t="shared" si="8"/>
        <v>16.239316239316167</v>
      </c>
      <c r="T24" s="14">
        <f t="shared" si="9"/>
        <v>0.22475000000000001</v>
      </c>
      <c r="U24" s="14">
        <f t="shared" si="10"/>
        <v>0.2057500000000001</v>
      </c>
      <c r="V24" s="14">
        <f t="shared" si="11"/>
        <v>1.8999999999999906E-2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">
      <c r="A25" t="s">
        <v>49</v>
      </c>
      <c r="C25" s="1" t="s">
        <v>81</v>
      </c>
      <c r="D25" s="4">
        <v>1200</v>
      </c>
      <c r="E25" s="17">
        <v>1.1631</v>
      </c>
      <c r="F25" s="17">
        <v>1.163</v>
      </c>
      <c r="G25" s="17">
        <f t="shared" si="12"/>
        <v>9.9999999999988987E-5</v>
      </c>
      <c r="H25" s="13">
        <f t="shared" si="1"/>
        <v>1.1630500000000001</v>
      </c>
      <c r="I25" s="14">
        <v>1.3063</v>
      </c>
      <c r="J25" s="14">
        <v>1.3063</v>
      </c>
      <c r="K25" s="14">
        <f t="shared" si="2"/>
        <v>0</v>
      </c>
      <c r="L25" s="13">
        <f t="shared" si="3"/>
        <v>1.3063</v>
      </c>
      <c r="M25" s="14">
        <v>1.29</v>
      </c>
      <c r="N25" s="14">
        <v>1.2897000000000001</v>
      </c>
      <c r="O25" s="14">
        <f t="shared" si="4"/>
        <v>2.9999999999996696E-4</v>
      </c>
      <c r="P25" s="13">
        <f t="shared" si="5"/>
        <v>1.2898499999999999</v>
      </c>
      <c r="Q25" s="14">
        <f t="shared" si="6"/>
        <v>119.37499999999991</v>
      </c>
      <c r="R25" s="14">
        <f t="shared" si="7"/>
        <v>105.6666666666665</v>
      </c>
      <c r="S25" s="14">
        <f t="shared" si="8"/>
        <v>13.708333333333414</v>
      </c>
      <c r="T25" s="14">
        <f t="shared" si="9"/>
        <v>0.14324999999999988</v>
      </c>
      <c r="U25" s="14">
        <f t="shared" si="10"/>
        <v>0.1267999999999998</v>
      </c>
      <c r="V25" s="14">
        <f t="shared" si="11"/>
        <v>1.6450000000000076E-2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">
      <c r="A26" s="1" t="s">
        <v>50</v>
      </c>
      <c r="C26" s="1" t="s">
        <v>82</v>
      </c>
      <c r="D26" s="4">
        <v>1200</v>
      </c>
      <c r="E26" s="17">
        <v>1.1725000000000001</v>
      </c>
      <c r="F26" s="17">
        <v>1.1722999999999999</v>
      </c>
      <c r="G26" s="17">
        <f t="shared" si="12"/>
        <v>2.0000000000020002E-4</v>
      </c>
      <c r="H26" s="13">
        <f t="shared" si="1"/>
        <v>1.1724000000000001</v>
      </c>
      <c r="I26" s="14">
        <v>1.3580000000000001</v>
      </c>
      <c r="J26" s="14">
        <v>1.3574999999999999</v>
      </c>
      <c r="K26" s="14">
        <f t="shared" si="2"/>
        <v>5.0000000000016698E-4</v>
      </c>
      <c r="L26" s="13">
        <f t="shared" si="3"/>
        <v>1.35775</v>
      </c>
      <c r="M26" s="14">
        <v>1.3424</v>
      </c>
      <c r="N26" s="14">
        <v>1.3424</v>
      </c>
      <c r="O26" s="14">
        <f t="shared" si="4"/>
        <v>0</v>
      </c>
      <c r="P26" s="13">
        <f t="shared" si="5"/>
        <v>1.3424</v>
      </c>
      <c r="Q26" s="14">
        <f t="shared" si="6"/>
        <v>154.45833333333326</v>
      </c>
      <c r="R26" s="14">
        <f t="shared" si="7"/>
        <v>141.66666666666663</v>
      </c>
      <c r="S26" s="14">
        <f t="shared" si="8"/>
        <v>12.791666666666629</v>
      </c>
      <c r="T26" s="14">
        <f t="shared" si="9"/>
        <v>0.1853499999999999</v>
      </c>
      <c r="U26" s="14">
        <f t="shared" si="10"/>
        <v>0.16999999999999993</v>
      </c>
      <c r="V26" s="14">
        <f t="shared" si="11"/>
        <v>1.5349999999999975E-2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">
      <c r="A27" s="1" t="s">
        <v>51</v>
      </c>
      <c r="C27" s="1" t="s">
        <v>83</v>
      </c>
      <c r="D27" s="4">
        <v>1180</v>
      </c>
      <c r="E27" s="17">
        <v>1.1780999999999999</v>
      </c>
      <c r="F27" s="17">
        <v>1.1781999999999999</v>
      </c>
      <c r="G27" s="17">
        <f t="shared" si="12"/>
        <v>-9.9999999999988987E-5</v>
      </c>
      <c r="H27" s="13">
        <f t="shared" si="1"/>
        <v>1.17815</v>
      </c>
      <c r="I27" s="14">
        <v>1.5188999999999999</v>
      </c>
      <c r="J27" s="14">
        <v>1.5184</v>
      </c>
      <c r="K27" s="14">
        <f t="shared" si="2"/>
        <v>4.9999999999994493E-4</v>
      </c>
      <c r="L27" s="13">
        <f t="shared" si="3"/>
        <v>1.5186500000000001</v>
      </c>
      <c r="M27" s="14">
        <v>1.4945999999999999</v>
      </c>
      <c r="N27" s="14">
        <v>1.4946999999999999</v>
      </c>
      <c r="O27" s="14">
        <f t="shared" si="4"/>
        <v>-9.9999999999988987E-5</v>
      </c>
      <c r="P27" s="13">
        <f t="shared" si="5"/>
        <v>1.49465</v>
      </c>
      <c r="Q27" s="14">
        <f t="shared" si="6"/>
        <v>288.5593220338983</v>
      </c>
      <c r="R27" s="14">
        <f t="shared" si="7"/>
        <v>268.22033898305085</v>
      </c>
      <c r="S27" s="14">
        <f t="shared" si="8"/>
        <v>20.338983050847446</v>
      </c>
      <c r="T27" s="14">
        <f t="shared" si="9"/>
        <v>0.34050000000000002</v>
      </c>
      <c r="U27" s="14">
        <f t="shared" si="10"/>
        <v>0.3165</v>
      </c>
      <c r="V27" s="14">
        <f t="shared" si="11"/>
        <v>2.4000000000000021E-2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">
      <c r="A28" s="1" t="s">
        <v>52</v>
      </c>
      <c r="C28" s="1" t="s">
        <v>84</v>
      </c>
      <c r="D28" s="4">
        <v>1190</v>
      </c>
      <c r="E28" s="17">
        <v>1.17</v>
      </c>
      <c r="F28" s="17">
        <v>1.1698999999999999</v>
      </c>
      <c r="G28" s="1">
        <f t="shared" si="12"/>
        <v>9.9999999999988987E-5</v>
      </c>
      <c r="H28" s="13">
        <f t="shared" si="1"/>
        <v>1.16995</v>
      </c>
      <c r="I28" s="14">
        <v>1.3748</v>
      </c>
      <c r="J28" s="14">
        <v>1.3743000000000001</v>
      </c>
      <c r="K28" s="14">
        <f t="shared" si="2"/>
        <v>4.9999999999994493E-4</v>
      </c>
      <c r="L28" s="13">
        <f t="shared" si="3"/>
        <v>1.3745500000000002</v>
      </c>
      <c r="M28" s="14">
        <v>1.3514999999999999</v>
      </c>
      <c r="N28" s="14">
        <v>1.3512</v>
      </c>
      <c r="O28" s="14">
        <f t="shared" si="4"/>
        <v>2.9999999999996696E-4</v>
      </c>
      <c r="P28" s="13">
        <f t="shared" si="5"/>
        <v>1.3513500000000001</v>
      </c>
      <c r="Q28" s="14">
        <f t="shared" si="6"/>
        <v>171.93277310924378</v>
      </c>
      <c r="R28" s="14">
        <f t="shared" si="7"/>
        <v>152.43697478991598</v>
      </c>
      <c r="S28" s="14">
        <f t="shared" si="8"/>
        <v>19.495798319327804</v>
      </c>
      <c r="T28" s="14">
        <f t="shared" si="9"/>
        <v>0.20460000000000012</v>
      </c>
      <c r="U28" s="14">
        <f t="shared" si="10"/>
        <v>0.18140000000000001</v>
      </c>
      <c r="V28" s="14">
        <f t="shared" si="11"/>
        <v>2.3200000000000109E-2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">
      <c r="A29" s="1" t="s">
        <v>53</v>
      </c>
      <c r="C29" s="1" t="s">
        <v>85</v>
      </c>
      <c r="D29" s="4">
        <v>1215</v>
      </c>
      <c r="E29" s="17">
        <v>1.1809000000000001</v>
      </c>
      <c r="F29" s="17">
        <v>1.181</v>
      </c>
      <c r="G29" s="1">
        <f t="shared" si="12"/>
        <v>-9.9999999999988987E-5</v>
      </c>
      <c r="H29" s="13">
        <f t="shared" si="1"/>
        <v>1.1809500000000002</v>
      </c>
      <c r="I29" s="14">
        <v>1.5233000000000001</v>
      </c>
      <c r="J29" s="14">
        <v>1.5228999999999999</v>
      </c>
      <c r="K29" s="14">
        <f t="shared" si="2"/>
        <v>4.0000000000017799E-4</v>
      </c>
      <c r="L29" s="13">
        <f t="shared" si="3"/>
        <v>1.5230999999999999</v>
      </c>
      <c r="M29" s="14">
        <v>1.5003</v>
      </c>
      <c r="N29" s="14">
        <v>1.4999</v>
      </c>
      <c r="O29" s="14">
        <f t="shared" si="4"/>
        <v>3.9999999999995595E-4</v>
      </c>
      <c r="P29" s="13">
        <f t="shared" si="5"/>
        <v>1.5001</v>
      </c>
      <c r="Q29" s="14">
        <f t="shared" si="6"/>
        <v>281.60493827160474</v>
      </c>
      <c r="R29" s="14">
        <f t="shared" si="7"/>
        <v>262.67489711934138</v>
      </c>
      <c r="S29" s="14">
        <f t="shared" si="8"/>
        <v>18.930041152263357</v>
      </c>
      <c r="T29" s="14">
        <f t="shared" si="9"/>
        <v>0.34214999999999973</v>
      </c>
      <c r="U29" s="14">
        <f t="shared" si="10"/>
        <v>0.31914999999999982</v>
      </c>
      <c r="V29" s="14">
        <f t="shared" si="11"/>
        <v>2.2999999999999909E-2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">
      <c r="A30" s="1" t="s">
        <v>54</v>
      </c>
      <c r="C30" s="1" t="s">
        <v>86</v>
      </c>
      <c r="D30" s="4">
        <v>1210</v>
      </c>
      <c r="E30" s="17">
        <v>1.18</v>
      </c>
      <c r="F30" s="17">
        <v>1.1798999999999999</v>
      </c>
      <c r="G30" s="1">
        <f>E30-F30</f>
        <v>9.9999999999988987E-5</v>
      </c>
      <c r="H30" s="13">
        <f t="shared" si="1"/>
        <v>1.1799499999999998</v>
      </c>
      <c r="I30" s="14">
        <v>1.3953</v>
      </c>
      <c r="J30" s="14">
        <v>1.395</v>
      </c>
      <c r="K30" s="14">
        <f t="shared" si="2"/>
        <v>2.9999999999996696E-4</v>
      </c>
      <c r="L30" s="13">
        <f t="shared" si="3"/>
        <v>1.3951500000000001</v>
      </c>
      <c r="M30" s="14">
        <v>1.3718999999999999</v>
      </c>
      <c r="N30" s="14">
        <v>1.3715999999999999</v>
      </c>
      <c r="O30" s="14">
        <f t="shared" si="4"/>
        <v>2.9999999999996696E-4</v>
      </c>
      <c r="P30" s="13">
        <f t="shared" si="5"/>
        <v>1.37175</v>
      </c>
      <c r="Q30" s="14">
        <f t="shared" si="6"/>
        <v>177.85123966942172</v>
      </c>
      <c r="R30" s="14">
        <f t="shared" si="7"/>
        <v>158.51239669421503</v>
      </c>
      <c r="S30" s="14">
        <f t="shared" si="8"/>
        <v>19.338842975206688</v>
      </c>
      <c r="T30" s="14">
        <f t="shared" si="9"/>
        <v>0.21520000000000028</v>
      </c>
      <c r="U30" s="14">
        <f t="shared" si="10"/>
        <v>0.19180000000000019</v>
      </c>
      <c r="V30" s="14">
        <f t="shared" si="11"/>
        <v>2.3400000000000087E-2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">
      <c r="A31" s="1" t="s">
        <v>55</v>
      </c>
      <c r="C31" s="1" t="s">
        <v>87</v>
      </c>
      <c r="D31" s="4">
        <v>1205</v>
      </c>
      <c r="E31" s="17">
        <v>1.1975</v>
      </c>
      <c r="F31" s="17">
        <v>1.1974</v>
      </c>
      <c r="G31" s="1">
        <f t="shared" ref="G31:G34" si="13">E31-F31</f>
        <v>9.9999999999988987E-5</v>
      </c>
      <c r="H31" s="13">
        <f t="shared" si="1"/>
        <v>1.1974499999999999</v>
      </c>
      <c r="I31" s="14">
        <v>1.4187000000000001</v>
      </c>
      <c r="J31" s="14">
        <v>1.4185000000000001</v>
      </c>
      <c r="K31" s="14">
        <f t="shared" si="2"/>
        <v>1.9999999999997797E-4</v>
      </c>
      <c r="L31" s="13">
        <f t="shared" si="3"/>
        <v>1.4186000000000001</v>
      </c>
      <c r="M31" s="14">
        <v>1.3937999999999999</v>
      </c>
      <c r="N31" s="14">
        <v>1.3935</v>
      </c>
      <c r="O31" s="14">
        <f t="shared" si="4"/>
        <v>2.9999999999996696E-4</v>
      </c>
      <c r="P31" s="13">
        <f t="shared" si="5"/>
        <v>1.3936500000000001</v>
      </c>
      <c r="Q31" s="14">
        <f t="shared" si="6"/>
        <v>183.52697095435698</v>
      </c>
      <c r="R31" s="14">
        <f t="shared" si="7"/>
        <v>162.82157676348561</v>
      </c>
      <c r="S31" s="14">
        <f t="shared" si="8"/>
        <v>20.705394190871374</v>
      </c>
      <c r="T31" s="14">
        <f t="shared" si="9"/>
        <v>0.22115000000000018</v>
      </c>
      <c r="U31" s="14">
        <f t="shared" si="10"/>
        <v>0.19620000000000015</v>
      </c>
      <c r="V31" s="14">
        <f t="shared" si="11"/>
        <v>2.4950000000000028E-2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">
      <c r="A32" s="1" t="s">
        <v>56</v>
      </c>
      <c r="C32" s="1" t="s">
        <v>88</v>
      </c>
      <c r="D32" s="4">
        <v>1205</v>
      </c>
      <c r="E32" s="17">
        <v>1.1883999999999999</v>
      </c>
      <c r="F32" s="17">
        <v>1.1887000000000001</v>
      </c>
      <c r="G32" s="1">
        <f t="shared" si="13"/>
        <v>-3.00000000000189E-4</v>
      </c>
      <c r="H32" s="13">
        <f t="shared" si="1"/>
        <v>1.18855</v>
      </c>
      <c r="I32" s="14">
        <v>1.4943</v>
      </c>
      <c r="J32" s="14">
        <v>1.4941</v>
      </c>
      <c r="K32" s="14">
        <f t="shared" si="2"/>
        <v>1.9999999999997797E-4</v>
      </c>
      <c r="L32" s="13">
        <f t="shared" si="3"/>
        <v>1.4942</v>
      </c>
      <c r="M32" s="14">
        <v>1.474</v>
      </c>
      <c r="N32" s="14">
        <v>1.4737</v>
      </c>
      <c r="O32" s="14">
        <f t="shared" si="4"/>
        <v>2.9999999999996696E-4</v>
      </c>
      <c r="P32" s="13">
        <f t="shared" si="5"/>
        <v>1.4738500000000001</v>
      </c>
      <c r="Q32" s="14">
        <f t="shared" si="6"/>
        <v>253.65145228215763</v>
      </c>
      <c r="R32" s="14">
        <f t="shared" si="7"/>
        <v>236.76348547717851</v>
      </c>
      <c r="S32" s="14">
        <f t="shared" si="8"/>
        <v>16.887966804979129</v>
      </c>
      <c r="T32" s="14">
        <f t="shared" si="9"/>
        <v>0.30564999999999998</v>
      </c>
      <c r="U32" s="14">
        <f t="shared" si="10"/>
        <v>0.28530000000000011</v>
      </c>
      <c r="V32" s="14">
        <f t="shared" si="11"/>
        <v>2.0349999999999868E-2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">
      <c r="A33" s="1" t="s">
        <v>57</v>
      </c>
      <c r="C33" s="1" t="s">
        <v>89</v>
      </c>
      <c r="D33" s="4">
        <v>1250</v>
      </c>
      <c r="E33" s="17">
        <v>1.1780999999999999</v>
      </c>
      <c r="F33" s="17">
        <v>1.1782999999999999</v>
      </c>
      <c r="G33" s="1">
        <f t="shared" si="13"/>
        <v>-1.9999999999997797E-4</v>
      </c>
      <c r="H33" s="13">
        <f t="shared" si="1"/>
        <v>1.1781999999999999</v>
      </c>
      <c r="I33" s="14">
        <v>1.3989</v>
      </c>
      <c r="J33" s="14">
        <v>1.3988</v>
      </c>
      <c r="K33" s="14">
        <f t="shared" si="2"/>
        <v>9.9999999999988987E-5</v>
      </c>
      <c r="L33" s="13">
        <f t="shared" si="3"/>
        <v>1.3988499999999999</v>
      </c>
      <c r="M33" s="14">
        <v>1.3741000000000001</v>
      </c>
      <c r="N33" s="14">
        <v>1.3742000000000001</v>
      </c>
      <c r="O33" s="14">
        <f t="shared" si="4"/>
        <v>-9.9999999999988987E-5</v>
      </c>
      <c r="P33" s="13">
        <f t="shared" si="5"/>
        <v>1.3741500000000002</v>
      </c>
      <c r="Q33" s="14">
        <f t="shared" si="6"/>
        <v>176.52</v>
      </c>
      <c r="R33" s="14">
        <f t="shared" si="7"/>
        <v>156.76000000000025</v>
      </c>
      <c r="S33" s="14">
        <f t="shared" si="8"/>
        <v>19.759999999999764</v>
      </c>
      <c r="T33" s="14">
        <f t="shared" si="9"/>
        <v>0.22065000000000001</v>
      </c>
      <c r="U33" s="14">
        <f t="shared" si="10"/>
        <v>0.19595000000000029</v>
      </c>
      <c r="V33" s="14">
        <f t="shared" si="11"/>
        <v>2.4699999999999722E-2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">
      <c r="A34" s="1" t="s">
        <v>58</v>
      </c>
      <c r="C34" s="1" t="s">
        <v>90</v>
      </c>
      <c r="D34" s="4">
        <v>1245</v>
      </c>
      <c r="E34" s="17">
        <v>1.1879999999999999</v>
      </c>
      <c r="F34" s="17">
        <v>1.1878</v>
      </c>
      <c r="G34" s="1">
        <f t="shared" si="13"/>
        <v>1.9999999999997797E-4</v>
      </c>
      <c r="H34" s="13">
        <f t="shared" si="1"/>
        <v>1.1879</v>
      </c>
      <c r="I34" s="14">
        <v>1.4737</v>
      </c>
      <c r="J34" s="14">
        <v>1.4735</v>
      </c>
      <c r="K34" s="14">
        <f t="shared" si="2"/>
        <v>1.9999999999997797E-4</v>
      </c>
      <c r="L34" s="13">
        <f t="shared" si="3"/>
        <v>1.4736</v>
      </c>
      <c r="M34" s="14">
        <v>1.4578</v>
      </c>
      <c r="N34" s="14">
        <v>1.4576</v>
      </c>
      <c r="O34" s="14">
        <f t="shared" si="4"/>
        <v>1.9999999999997797E-4</v>
      </c>
      <c r="P34" s="13">
        <f t="shared" si="5"/>
        <v>1.4577</v>
      </c>
      <c r="Q34" s="14">
        <f t="shared" si="6"/>
        <v>229.47791164658636</v>
      </c>
      <c r="R34" s="14">
        <f t="shared" si="7"/>
        <v>216.70682730923699</v>
      </c>
      <c r="S34" s="14">
        <f t="shared" si="8"/>
        <v>12.771084337349379</v>
      </c>
      <c r="T34" s="14">
        <f t="shared" si="9"/>
        <v>0.28570000000000007</v>
      </c>
      <c r="U34" s="14">
        <f t="shared" si="10"/>
        <v>0.26980000000000004</v>
      </c>
      <c r="V34" s="14">
        <f t="shared" si="11"/>
        <v>1.5900000000000025E-2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4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4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19" sqref="E19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">
      <c r="A2" s="1">
        <v>1</v>
      </c>
      <c r="B2" s="1">
        <v>0.01</v>
      </c>
      <c r="C2" s="1" t="s">
        <v>60</v>
      </c>
      <c r="D2" s="1">
        <f>'Raw Data'!D4</f>
        <v>940</v>
      </c>
      <c r="E2" s="1">
        <f>'Raw Data'!T4</f>
        <v>0.11529999999999996</v>
      </c>
      <c r="F2" s="1">
        <v>0</v>
      </c>
    </row>
    <row r="3" spans="1:6" x14ac:dyDescent="0.2">
      <c r="A3" s="1">
        <v>2</v>
      </c>
      <c r="B3" s="1">
        <v>0.05</v>
      </c>
      <c r="C3" s="1" t="s">
        <v>62</v>
      </c>
      <c r="D3" s="1">
        <f>'Raw Data'!D6</f>
        <v>1835</v>
      </c>
      <c r="E3" s="1">
        <f>'Raw Data'!T6</f>
        <v>6.2649999999999872E-2</v>
      </c>
      <c r="F3" s="1">
        <v>0</v>
      </c>
    </row>
    <row r="4" spans="1:6" x14ac:dyDescent="0.2">
      <c r="A4" s="1">
        <v>3</v>
      </c>
      <c r="B4" s="1">
        <v>0.1</v>
      </c>
      <c r="C4" s="16" t="s">
        <v>91</v>
      </c>
      <c r="D4" s="1">
        <f>'Raw Data'!D8</f>
        <v>2635</v>
      </c>
      <c r="E4" s="1">
        <f>'Raw Data'!T8</f>
        <v>7.3649999999999993E-2</v>
      </c>
      <c r="F4" s="1">
        <v>0</v>
      </c>
    </row>
    <row r="5" spans="1:6" x14ac:dyDescent="0.2">
      <c r="A5" s="1">
        <v>4</v>
      </c>
      <c r="B5" s="1">
        <v>0.2</v>
      </c>
      <c r="C5" s="1" t="s">
        <v>92</v>
      </c>
      <c r="D5" s="1">
        <f>'Raw Data'!D10+'Raw Data'!D12</f>
        <v>3550</v>
      </c>
      <c r="E5" s="1">
        <f>'Raw Data'!T10+'Raw Data'!T12</f>
        <v>0.24724999999999997</v>
      </c>
      <c r="F5" s="1">
        <v>0</v>
      </c>
    </row>
    <row r="6" spans="1:6" x14ac:dyDescent="0.2">
      <c r="A6" s="1">
        <v>5</v>
      </c>
      <c r="B6" s="1">
        <v>0.3</v>
      </c>
      <c r="C6" s="1" t="s">
        <v>93</v>
      </c>
      <c r="D6" s="1">
        <f>'Raw Data'!D13+'Raw Data'!D16+'Raw Data'!D18</f>
        <v>4175</v>
      </c>
      <c r="E6" s="1">
        <f>'Raw Data'!T13+'Raw Data'!T16+'Raw Data'!T18</f>
        <v>0.60980000000000012</v>
      </c>
      <c r="F6" s="1">
        <v>0</v>
      </c>
    </row>
    <row r="7" spans="1:6" x14ac:dyDescent="0.2">
      <c r="A7" s="1">
        <v>6</v>
      </c>
      <c r="B7" s="1">
        <v>0.45</v>
      </c>
      <c r="C7" s="1" t="s">
        <v>94</v>
      </c>
      <c r="D7" s="1">
        <f>'Raw Data'!D20+'Raw Data'!D21+'Raw Data'!D24+'Raw Data'!D26</f>
        <v>4690</v>
      </c>
      <c r="E7" s="1">
        <f>'Raw Data'!T20+'Raw Data'!T21+'Raw Data'!T24+'Raw Data'!T26</f>
        <v>1.1134000000000002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95</v>
      </c>
      <c r="D8" s="1">
        <f>'Raw Data'!D27+'Raw Data'!D29+'Raw Data'!D32+'Raw Data'!D34</f>
        <v>4845</v>
      </c>
      <c r="E8" s="1">
        <f>'Raw Data'!T27+'Raw Data'!T29+'Raw Data'!T32+'Raw Data'!T34</f>
        <v>1.2739999999999998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18" sqref="D18"/>
    </sheetView>
  </sheetViews>
  <sheetFormatPr baseColWidth="10" defaultColWidth="8.83203125" defaultRowHeight="15" x14ac:dyDescent="0.2"/>
  <cols>
    <col min="1" max="1" width="8.83203125" style="1"/>
    <col min="2" max="2" width="13.83203125" style="1" customWidth="1"/>
    <col min="3" max="3" width="24.1640625" style="1" customWidth="1"/>
    <col min="4" max="4" width="19" style="1" customWidth="1"/>
    <col min="5" max="5" width="19.83203125" style="1" customWidth="1"/>
    <col min="6" max="6" width="19.1640625" style="1" customWidth="1"/>
    <col min="7" max="16384" width="8.83203125" style="1"/>
  </cols>
  <sheetData>
    <row r="1" spans="1:6" x14ac:dyDescent="0.2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">
      <c r="A2" s="1">
        <v>1</v>
      </c>
      <c r="B2" s="1">
        <v>0.01</v>
      </c>
      <c r="C2" s="1" t="s">
        <v>61</v>
      </c>
      <c r="D2" s="1">
        <f>'Raw Data'!D5</f>
        <v>915</v>
      </c>
      <c r="E2" s="1">
        <f>'Raw Data'!T5</f>
        <v>8.845000000000014E-2</v>
      </c>
      <c r="F2" s="1">
        <v>0</v>
      </c>
    </row>
    <row r="3" spans="1:6" x14ac:dyDescent="0.2">
      <c r="A3" s="1">
        <v>2</v>
      </c>
      <c r="B3" s="1">
        <v>0.05</v>
      </c>
      <c r="C3" s="1" t="s">
        <v>63</v>
      </c>
      <c r="D3" s="1">
        <f>'Raw Data'!D7</f>
        <v>1830</v>
      </c>
      <c r="E3" s="1">
        <f>'Raw Data'!T7</f>
        <v>3.3800000000000052E-2</v>
      </c>
      <c r="F3" s="1">
        <v>0</v>
      </c>
    </row>
    <row r="4" spans="1:6" x14ac:dyDescent="0.2">
      <c r="A4" s="1">
        <v>3</v>
      </c>
      <c r="B4" s="1">
        <v>0.1</v>
      </c>
      <c r="C4" s="16" t="s">
        <v>96</v>
      </c>
      <c r="D4" s="1">
        <f>'Raw Data'!D9</f>
        <v>2665</v>
      </c>
      <c r="E4" s="1">
        <f>'Raw Data'!T9</f>
        <v>0.2859499999999997</v>
      </c>
      <c r="F4" s="1">
        <v>0</v>
      </c>
    </row>
    <row r="5" spans="1:6" x14ac:dyDescent="0.2">
      <c r="A5" s="1">
        <v>4</v>
      </c>
      <c r="B5" s="1">
        <v>0.2</v>
      </c>
      <c r="C5" s="1" t="s">
        <v>97</v>
      </c>
      <c r="D5" s="1">
        <f>'Raw Data'!D11</f>
        <v>3565</v>
      </c>
      <c r="E5" s="1">
        <f>'Raw Data'!T11</f>
        <v>0.17000000000000015</v>
      </c>
      <c r="F5" s="1">
        <v>0</v>
      </c>
    </row>
    <row r="6" spans="1:6" x14ac:dyDescent="0.2">
      <c r="A6" s="1">
        <v>5</v>
      </c>
      <c r="B6" s="1">
        <v>0.3</v>
      </c>
      <c r="C6" s="1" t="s">
        <v>98</v>
      </c>
      <c r="D6" s="1">
        <f>'Raw Data'!D14+'Raw Data'!D15+'Raw Data'!D17</f>
        <v>4165</v>
      </c>
      <c r="E6" s="1">
        <f>'Raw Data'!T14+'Raw Data'!T15+'Raw Data'!T17</f>
        <v>0.52475000000000005</v>
      </c>
      <c r="F6" s="1">
        <v>0</v>
      </c>
    </row>
    <row r="7" spans="1:6" x14ac:dyDescent="0.2">
      <c r="A7" s="1">
        <v>6</v>
      </c>
      <c r="B7" s="1">
        <v>0.45</v>
      </c>
      <c r="C7" s="1" t="s">
        <v>99</v>
      </c>
      <c r="D7" s="1">
        <f>'Raw Data'!D19+'Raw Data'!D22+'Raw Data'!D23+'Raw Data'!D25</f>
        <v>4695</v>
      </c>
      <c r="E7" s="1">
        <f>'Raw Data'!T19+'Raw Data'!T22+'Raw Data'!T23+'Raw Data'!T25</f>
        <v>0.73804999999999943</v>
      </c>
      <c r="F7" s="1">
        <v>0</v>
      </c>
    </row>
    <row r="8" spans="1:6" x14ac:dyDescent="0.2">
      <c r="A8" s="1">
        <v>7</v>
      </c>
      <c r="B8" s="1">
        <v>0.56000000000000005</v>
      </c>
      <c r="C8" s="1" t="s">
        <v>100</v>
      </c>
      <c r="D8" s="1">
        <f>'Raw Data'!D28+'Raw Data'!D30+'Raw Data'!D31+'Raw Data'!D33</f>
        <v>4855</v>
      </c>
      <c r="E8" s="1">
        <f>'Raw Data'!T28+'Raw Data'!T30+'Raw Data'!T31+'Raw Data'!T33</f>
        <v>0.86160000000000059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S6735</vt:lpstr>
      <vt:lpstr>S3739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2011-04-26T16:09:16Z</dcterms:created>
  <dcterms:modified xsi:type="dcterms:W3CDTF">2019-02-12T01:14:22Z</dcterms:modified>
</cp:coreProperties>
</file>